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uni.au.dk\Users\au219996\Documents\RNA RCA paper\full-submission\data for supplementary figures\"/>
    </mc:Choice>
  </mc:AlternateContent>
  <bookViews>
    <workbookView xWindow="540" yWindow="1896" windowWidth="26076" windowHeight="11976"/>
  </bookViews>
  <sheets>
    <sheet name="Sheet 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1" i="1" l="1"/>
  <c r="I31" i="1"/>
  <c r="J31" i="1"/>
  <c r="H32" i="1"/>
  <c r="I32" i="1"/>
  <c r="J32" i="1"/>
  <c r="H33" i="1"/>
  <c r="I33" i="1"/>
  <c r="J33" i="1"/>
  <c r="H34" i="1"/>
  <c r="I34" i="1"/>
  <c r="J34" i="1"/>
  <c r="H35" i="1"/>
  <c r="I35" i="1"/>
  <c r="J35" i="1"/>
  <c r="H36" i="1"/>
  <c r="I36" i="1"/>
  <c r="J36" i="1"/>
  <c r="H37" i="1"/>
  <c r="I37" i="1"/>
  <c r="J37" i="1"/>
  <c r="H38" i="1"/>
  <c r="I38" i="1"/>
  <c r="J38" i="1"/>
  <c r="J30" i="1"/>
  <c r="I30" i="1"/>
  <c r="H30" i="1"/>
  <c r="C31" i="1"/>
  <c r="D31" i="1"/>
  <c r="E31" i="1"/>
  <c r="C32" i="1"/>
  <c r="D32" i="1"/>
  <c r="E32" i="1"/>
  <c r="C33" i="1"/>
  <c r="D33" i="1"/>
  <c r="E33" i="1"/>
  <c r="C34" i="1"/>
  <c r="D34" i="1"/>
  <c r="E34" i="1"/>
  <c r="C35" i="1"/>
  <c r="D35" i="1"/>
  <c r="E35" i="1"/>
  <c r="C36" i="1"/>
  <c r="D36" i="1"/>
  <c r="E36" i="1"/>
  <c r="C37" i="1"/>
  <c r="D37" i="1"/>
  <c r="E37" i="1"/>
  <c r="C38" i="1"/>
  <c r="D38" i="1"/>
  <c r="E38" i="1"/>
  <c r="E30" i="1"/>
  <c r="D30" i="1"/>
  <c r="C30" i="1"/>
  <c r="C25" i="1"/>
  <c r="AA25" i="1"/>
  <c r="AA24" i="1"/>
  <c r="AA23" i="1"/>
  <c r="AA22" i="1"/>
  <c r="AA21" i="1"/>
  <c r="AA20" i="1"/>
  <c r="AA19" i="1"/>
  <c r="AA18" i="1"/>
  <c r="AA17" i="1"/>
  <c r="X25" i="1"/>
  <c r="X24" i="1"/>
  <c r="X23" i="1"/>
  <c r="X22" i="1"/>
  <c r="X21" i="1"/>
  <c r="X20" i="1"/>
  <c r="X19" i="1"/>
  <c r="X18" i="1"/>
  <c r="X17" i="1"/>
  <c r="U25" i="1"/>
  <c r="U24" i="1"/>
  <c r="U23" i="1"/>
  <c r="U22" i="1"/>
  <c r="U21" i="1"/>
  <c r="U20" i="1"/>
  <c r="U19" i="1"/>
  <c r="U18" i="1"/>
  <c r="U17" i="1"/>
  <c r="R25" i="1"/>
  <c r="R24" i="1"/>
  <c r="R23" i="1"/>
  <c r="R22" i="1"/>
  <c r="R21" i="1"/>
  <c r="R20" i="1"/>
  <c r="R19" i="1"/>
  <c r="R18" i="1"/>
  <c r="R17" i="1"/>
  <c r="O25" i="1"/>
  <c r="O24" i="1"/>
  <c r="O23" i="1"/>
  <c r="O22" i="1"/>
  <c r="O21" i="1"/>
  <c r="O20" i="1"/>
  <c r="O19" i="1"/>
  <c r="O18" i="1"/>
  <c r="O17" i="1"/>
  <c r="L25" i="1"/>
  <c r="L24" i="1"/>
  <c r="L23" i="1"/>
  <c r="L22" i="1"/>
  <c r="L21" i="1"/>
  <c r="L20" i="1"/>
  <c r="L19" i="1"/>
  <c r="L18" i="1"/>
  <c r="L17" i="1"/>
  <c r="I25" i="1"/>
  <c r="I24" i="1"/>
  <c r="I23" i="1"/>
  <c r="I22" i="1"/>
  <c r="I21" i="1"/>
  <c r="I20" i="1"/>
  <c r="I19" i="1"/>
  <c r="I18" i="1"/>
  <c r="I17" i="1"/>
  <c r="F25" i="1"/>
  <c r="F24" i="1"/>
  <c r="F23" i="1"/>
  <c r="F22" i="1"/>
  <c r="F21" i="1"/>
  <c r="F20" i="1"/>
  <c r="F19" i="1"/>
  <c r="F18" i="1"/>
  <c r="F17" i="1"/>
  <c r="C17" i="1"/>
  <c r="C18" i="1"/>
  <c r="C19" i="1"/>
  <c r="C20" i="1"/>
  <c r="C21" i="1"/>
  <c r="C22" i="1"/>
  <c r="C23" i="1"/>
  <c r="C24" i="1"/>
</calcChain>
</file>

<file path=xl/sharedStrings.xml><?xml version="1.0" encoding="utf-8"?>
<sst xmlns="http://schemas.openxmlformats.org/spreadsheetml/2006/main" count="282" uniqueCount="115">
  <si>
    <t>Ref Band</t>
  </si>
  <si>
    <t>Lane 1</t>
  </si>
  <si>
    <t>Lane 2</t>
  </si>
  <si>
    <t>Lane 3</t>
  </si>
  <si>
    <t>Lane 4</t>
  </si>
  <si>
    <t>Lane 5</t>
  </si>
  <si>
    <t>Lane 6</t>
  </si>
  <si>
    <t>Lane 7</t>
  </si>
  <si>
    <t>Lane 8</t>
  </si>
  <si>
    <t>Lane 9</t>
  </si>
  <si>
    <t>Number</t>
  </si>
  <si>
    <t>Band No</t>
  </si>
  <si>
    <t>Volume</t>
  </si>
  <si>
    <t>Band %</t>
  </si>
  <si>
    <t>1</t>
  </si>
  <si>
    <t>0.13</t>
  </si>
  <si>
    <t/>
  </si>
  <si>
    <t>0.11</t>
  </si>
  <si>
    <t>0.22</t>
  </si>
  <si>
    <t>2</t>
  </si>
  <si>
    <t>0.12</t>
  </si>
  <si>
    <t>3.19</t>
  </si>
  <si>
    <t>3.41</t>
  </si>
  <si>
    <t>0.06</t>
  </si>
  <si>
    <t>3.05</t>
  </si>
  <si>
    <t>2.03</t>
  </si>
  <si>
    <t>0.87</t>
  </si>
  <si>
    <t>2.20</t>
  </si>
  <si>
    <t>3</t>
  </si>
  <si>
    <t>0.89</t>
  </si>
  <si>
    <t>1.48</t>
  </si>
  <si>
    <t>0.04</t>
  </si>
  <si>
    <t>0.92</t>
  </si>
  <si>
    <t>1.05</t>
  </si>
  <si>
    <t>0.09</t>
  </si>
  <si>
    <t>1.22</t>
  </si>
  <si>
    <t>4</t>
  </si>
  <si>
    <t>0.10</t>
  </si>
  <si>
    <t>0.38</t>
  </si>
  <si>
    <t>0.51</t>
  </si>
  <si>
    <t>0.27</t>
  </si>
  <si>
    <t>0.32</t>
  </si>
  <si>
    <t>0.05</t>
  </si>
  <si>
    <t>0.36</t>
  </si>
  <si>
    <t>5</t>
  </si>
  <si>
    <t>1.10</t>
  </si>
  <si>
    <t>2.10</t>
  </si>
  <si>
    <t>0.07</t>
  </si>
  <si>
    <t>1.03</t>
  </si>
  <si>
    <t>1.20</t>
  </si>
  <si>
    <t>0.52</t>
  </si>
  <si>
    <t>1.25</t>
  </si>
  <si>
    <t>6</t>
  </si>
  <si>
    <t>1.82</t>
  </si>
  <si>
    <t>7.26</t>
  </si>
  <si>
    <t>0.19</t>
  </si>
  <si>
    <t>1.61</t>
  </si>
  <si>
    <t>4.45</t>
  </si>
  <si>
    <t>0.31</t>
  </si>
  <si>
    <t>1.30</t>
  </si>
  <si>
    <t>4.61</t>
  </si>
  <si>
    <t>7</t>
  </si>
  <si>
    <t>0.25</t>
  </si>
  <si>
    <t>3.18</t>
  </si>
  <si>
    <t>7.70</t>
  </si>
  <si>
    <t>0.24</t>
  </si>
  <si>
    <t>3.03</t>
  </si>
  <si>
    <t>5.73</t>
  </si>
  <si>
    <t>0.37</t>
  </si>
  <si>
    <t>2.48</t>
  </si>
  <si>
    <t>7.14</t>
  </si>
  <si>
    <t>8</t>
  </si>
  <si>
    <t>4.47</t>
  </si>
  <si>
    <t>2.00</t>
  </si>
  <si>
    <t>0.35</t>
  </si>
  <si>
    <t>4.62</t>
  </si>
  <si>
    <t>1.76</t>
  </si>
  <si>
    <t>3.28</t>
  </si>
  <si>
    <t>1.88</t>
  </si>
  <si>
    <t>9</t>
  </si>
  <si>
    <t>8.18</t>
  </si>
  <si>
    <t>13.22</t>
  </si>
  <si>
    <t>19.53</t>
  </si>
  <si>
    <t>8.00</t>
  </si>
  <si>
    <t>12.28</t>
  </si>
  <si>
    <t>15.68</t>
  </si>
  <si>
    <t>10.58</t>
  </si>
  <si>
    <t>20.59</t>
  </si>
  <si>
    <t>17.07</t>
  </si>
  <si>
    <t>10</t>
  </si>
  <si>
    <t>44.14</t>
  </si>
  <si>
    <t>27.81</t>
  </si>
  <si>
    <t>42.75</t>
  </si>
  <si>
    <t>48.56</t>
  </si>
  <si>
    <t>26.10</t>
  </si>
  <si>
    <t>42.00</t>
  </si>
  <si>
    <t>48.35</t>
  </si>
  <si>
    <t>40.86</t>
  </si>
  <si>
    <t>41.32</t>
  </si>
  <si>
    <t>11</t>
  </si>
  <si>
    <t>46.42</t>
  </si>
  <si>
    <t>43.96</t>
  </si>
  <si>
    <t>13.26</t>
  </si>
  <si>
    <t>42.38</t>
  </si>
  <si>
    <t>47.09</t>
  </si>
  <si>
    <t>25.79</t>
  </si>
  <si>
    <t>39.39</t>
  </si>
  <si>
    <t>29.79</t>
  </si>
  <si>
    <t>22.96</t>
  </si>
  <si>
    <t>p</t>
  </si>
  <si>
    <t>mean</t>
  </si>
  <si>
    <t>SD</t>
  </si>
  <si>
    <t>GAA</t>
  </si>
  <si>
    <t>GAC</t>
  </si>
  <si>
    <t>CGG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</si>
</sst>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49" fontId="0" fillId="0" borderId="0" xfId="0" applyNumberFormat="1"/>
    <xf numFmtId="0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'Sheet 1'!$C$29</c:f>
              <c:strCache>
                <c:ptCount val="1"/>
                <c:pt idx="0">
                  <c:v>CGG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'Sheet 1'!$B$30:$B$38</c:f>
              <c:numCache>
                <c:formatCode>General</c:formatCode>
                <c:ptCount val="9"/>
                <c:pt idx="0">
                  <c:v>9</c:v>
                </c:pt>
                <c:pt idx="1">
                  <c:v>8</c:v>
                </c:pt>
                <c:pt idx="2">
                  <c:v>7</c:v>
                </c:pt>
                <c:pt idx="3">
                  <c:v>6</c:v>
                </c:pt>
                <c:pt idx="4">
                  <c:v>5</c:v>
                </c:pt>
                <c:pt idx="5">
                  <c:v>4</c:v>
                </c:pt>
                <c:pt idx="6">
                  <c:v>3</c:v>
                </c:pt>
                <c:pt idx="7">
                  <c:v>2</c:v>
                </c:pt>
                <c:pt idx="8">
                  <c:v>1</c:v>
                </c:pt>
              </c:numCache>
            </c:numRef>
          </c:xVal>
          <c:yVal>
            <c:numRef>
              <c:f>'Sheet 1'!$C$30:$C$38</c:f>
              <c:numCache>
                <c:formatCode>General</c:formatCode>
                <c:ptCount val="9"/>
                <c:pt idx="0">
                  <c:v>62.920971495112383</c:v>
                </c:pt>
                <c:pt idx="1">
                  <c:v>83.203691076944196</c:v>
                </c:pt>
                <c:pt idx="2">
                  <c:v>74.836550391541167</c:v>
                </c:pt>
                <c:pt idx="3">
                  <c:v>61.484682216918351</c:v>
                </c:pt>
                <c:pt idx="4">
                  <c:v>68.4339000644066</c:v>
                </c:pt>
                <c:pt idx="5">
                  <c:v>68.779992064747503</c:v>
                </c:pt>
                <c:pt idx="6">
                  <c:v>12.894662446339145</c:v>
                </c:pt>
                <c:pt idx="7">
                  <c:v>17.84969090791699</c:v>
                </c:pt>
                <c:pt idx="8">
                  <c:v>57.26762154032307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9E1-1A4C-8B37-BA4CFF1C8532}"/>
            </c:ext>
          </c:extLst>
        </c:ser>
        <c:ser>
          <c:idx val="1"/>
          <c:order val="1"/>
          <c:tx>
            <c:strRef>
              <c:f>'Sheet 1'!$D$29</c:f>
              <c:strCache>
                <c:ptCount val="1"/>
                <c:pt idx="0">
                  <c:v>GAC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'Sheet 1'!$B$30:$B$38</c:f>
              <c:numCache>
                <c:formatCode>General</c:formatCode>
                <c:ptCount val="9"/>
                <c:pt idx="0">
                  <c:v>9</c:v>
                </c:pt>
                <c:pt idx="1">
                  <c:v>8</c:v>
                </c:pt>
                <c:pt idx="2">
                  <c:v>7</c:v>
                </c:pt>
                <c:pt idx="3">
                  <c:v>6</c:v>
                </c:pt>
                <c:pt idx="4">
                  <c:v>5</c:v>
                </c:pt>
                <c:pt idx="5">
                  <c:v>4</c:v>
                </c:pt>
                <c:pt idx="6">
                  <c:v>3</c:v>
                </c:pt>
                <c:pt idx="7">
                  <c:v>2</c:v>
                </c:pt>
                <c:pt idx="8">
                  <c:v>1</c:v>
                </c:pt>
              </c:numCache>
            </c:numRef>
          </c:xVal>
          <c:yVal>
            <c:numRef>
              <c:f>'Sheet 1'!$D$30:$D$38</c:f>
              <c:numCache>
                <c:formatCode>General</c:formatCode>
                <c:ptCount val="9"/>
                <c:pt idx="0">
                  <c:v>78.294378589319763</c:v>
                </c:pt>
                <c:pt idx="1">
                  <c:v>92.316705762803664</c:v>
                </c:pt>
                <c:pt idx="2">
                  <c:v>76.695366825968406</c:v>
                </c:pt>
                <c:pt idx="3">
                  <c:v>69.532891962111179</c:v>
                </c:pt>
                <c:pt idx="4">
                  <c:v>64.700891647658025</c:v>
                </c:pt>
                <c:pt idx="5">
                  <c:v>66.988516226835117</c:v>
                </c:pt>
                <c:pt idx="6">
                  <c:v>45.740397903365789</c:v>
                </c:pt>
                <c:pt idx="7">
                  <c:v>47.616356412993348</c:v>
                </c:pt>
                <c:pt idx="8">
                  <c:v>59.717950466843199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99E1-1A4C-8B37-BA4CFF1C8532}"/>
            </c:ext>
          </c:extLst>
        </c:ser>
        <c:ser>
          <c:idx val="2"/>
          <c:order val="2"/>
          <c:tx>
            <c:strRef>
              <c:f>'Sheet 1'!$E$29</c:f>
              <c:strCache>
                <c:ptCount val="1"/>
                <c:pt idx="0">
                  <c:v>GAA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'Sheet 1'!$B$30:$B$38</c:f>
              <c:numCache>
                <c:formatCode>General</c:formatCode>
                <c:ptCount val="9"/>
                <c:pt idx="0">
                  <c:v>9</c:v>
                </c:pt>
                <c:pt idx="1">
                  <c:v>8</c:v>
                </c:pt>
                <c:pt idx="2">
                  <c:v>7</c:v>
                </c:pt>
                <c:pt idx="3">
                  <c:v>6</c:v>
                </c:pt>
                <c:pt idx="4">
                  <c:v>5</c:v>
                </c:pt>
                <c:pt idx="5">
                  <c:v>4</c:v>
                </c:pt>
                <c:pt idx="6">
                  <c:v>3</c:v>
                </c:pt>
                <c:pt idx="7">
                  <c:v>2</c:v>
                </c:pt>
                <c:pt idx="8">
                  <c:v>1</c:v>
                </c:pt>
              </c:numCache>
            </c:numRef>
          </c:xVal>
          <c:yVal>
            <c:numRef>
              <c:f>'Sheet 1'!$E$30:$E$38</c:f>
              <c:numCache>
                <c:formatCode>General</c:formatCode>
                <c:ptCount val="9"/>
                <c:pt idx="0">
                  <c:v>66.698434074165931</c:v>
                </c:pt>
                <c:pt idx="1">
                  <c:v>90.516315528130278</c:v>
                </c:pt>
                <c:pt idx="2">
                  <c:v>73.727290988023483</c:v>
                </c:pt>
                <c:pt idx="3">
                  <c:v>51.259600613735508</c:v>
                </c:pt>
                <c:pt idx="4">
                  <c:v>61.451220367393994</c:v>
                </c:pt>
                <c:pt idx="5">
                  <c:v>90.366396032231478</c:v>
                </c:pt>
                <c:pt idx="6">
                  <c:v>53.039311997731097</c:v>
                </c:pt>
                <c:pt idx="7">
                  <c:v>46.829611377967659</c:v>
                </c:pt>
                <c:pt idx="8">
                  <c:v>79.329332119739206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99E1-1A4C-8B37-BA4CFF1C853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15653599"/>
        <c:axId val="2115655279"/>
      </c:scatterChart>
      <c:valAx>
        <c:axId val="2115653599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a-DK"/>
                  <a:t>Triplet position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a-DK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a-DK"/>
          </a:p>
        </c:txPr>
        <c:crossAx val="2115655279"/>
        <c:crosses val="autoZero"/>
        <c:crossBetween val="midCat"/>
      </c:valAx>
      <c:valAx>
        <c:axId val="211565527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a-DK"/>
                  <a:t>Extension effiency,</a:t>
                </a:r>
                <a:r>
                  <a:rPr lang="da-DK" baseline="0"/>
                  <a:t> %</a:t>
                </a:r>
                <a:endParaRPr lang="da-DK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a-DK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a-DK"/>
          </a:p>
        </c:txPr>
        <c:crossAx val="2115653599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a-DK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a-DK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278130</xdr:colOff>
      <xdr:row>26</xdr:row>
      <xdr:rowOff>22860</xdr:rowOff>
    </xdr:from>
    <xdr:to>
      <xdr:col>16</xdr:col>
      <xdr:colOff>585470</xdr:colOff>
      <xdr:row>40</xdr:row>
      <xdr:rowOff>91440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65684A3-1E9A-D244-B605-0B0C73FD8F2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45"/>
  <sheetViews>
    <sheetView tabSelected="1" topLeftCell="A13" workbookViewId="0">
      <selection activeCell="C28" sqref="C28:E28"/>
    </sheetView>
  </sheetViews>
  <sheetFormatPr defaultColWidth="9.109375" defaultRowHeight="14.4" x14ac:dyDescent="0.3"/>
  <cols>
    <col min="1" max="16384" width="9.109375" style="1"/>
  </cols>
  <sheetData>
    <row r="1" spans="1:28" x14ac:dyDescent="0.3">
      <c r="A1" s="1" t="s">
        <v>0</v>
      </c>
      <c r="B1" s="1" t="s">
        <v>1</v>
      </c>
      <c r="C1" s="1" t="s">
        <v>1</v>
      </c>
      <c r="D1" s="1" t="s">
        <v>1</v>
      </c>
      <c r="E1" s="1" t="s">
        <v>2</v>
      </c>
      <c r="F1" s="1" t="s">
        <v>2</v>
      </c>
      <c r="G1" s="1" t="s">
        <v>2</v>
      </c>
      <c r="H1" s="1" t="s">
        <v>3</v>
      </c>
      <c r="I1" s="1" t="s">
        <v>3</v>
      </c>
      <c r="J1" s="1" t="s">
        <v>3</v>
      </c>
      <c r="K1" s="1" t="s">
        <v>4</v>
      </c>
      <c r="L1" s="1" t="s">
        <v>4</v>
      </c>
      <c r="M1" s="1" t="s">
        <v>4</v>
      </c>
      <c r="N1" s="1" t="s">
        <v>5</v>
      </c>
      <c r="O1" s="1" t="s">
        <v>5</v>
      </c>
      <c r="P1" s="1" t="s">
        <v>5</v>
      </c>
      <c r="Q1" s="1" t="s">
        <v>6</v>
      </c>
      <c r="R1" s="1" t="s">
        <v>6</v>
      </c>
      <c r="S1" s="1" t="s">
        <v>6</v>
      </c>
      <c r="T1" s="1" t="s">
        <v>7</v>
      </c>
      <c r="U1" s="1" t="s">
        <v>7</v>
      </c>
      <c r="V1" s="1" t="s">
        <v>7</v>
      </c>
      <c r="W1" s="1" t="s">
        <v>8</v>
      </c>
      <c r="X1" s="1" t="s">
        <v>8</v>
      </c>
      <c r="Y1" s="1" t="s">
        <v>8</v>
      </c>
      <c r="Z1" s="1" t="s">
        <v>9</v>
      </c>
      <c r="AA1" s="1" t="s">
        <v>9</v>
      </c>
      <c r="AB1" s="1" t="s">
        <v>9</v>
      </c>
    </row>
    <row r="2" spans="1:28" x14ac:dyDescent="0.3">
      <c r="A2" s="1" t="s">
        <v>10</v>
      </c>
      <c r="B2" s="1" t="s">
        <v>11</v>
      </c>
      <c r="C2" s="1" t="s">
        <v>12</v>
      </c>
      <c r="D2" s="1" t="s">
        <v>13</v>
      </c>
      <c r="E2" s="1" t="s">
        <v>11</v>
      </c>
      <c r="F2" s="1" t="s">
        <v>12</v>
      </c>
      <c r="G2" s="1" t="s">
        <v>13</v>
      </c>
      <c r="H2" s="1" t="s">
        <v>11</v>
      </c>
      <c r="I2" s="1" t="s">
        <v>12</v>
      </c>
      <c r="J2" s="1" t="s">
        <v>13</v>
      </c>
      <c r="K2" s="1" t="s">
        <v>11</v>
      </c>
      <c r="L2" s="1" t="s">
        <v>12</v>
      </c>
      <c r="M2" s="1" t="s">
        <v>13</v>
      </c>
      <c r="N2" s="1" t="s">
        <v>11</v>
      </c>
      <c r="O2" s="1" t="s">
        <v>12</v>
      </c>
      <c r="P2" s="1" t="s">
        <v>13</v>
      </c>
      <c r="Q2" s="1" t="s">
        <v>11</v>
      </c>
      <c r="R2" s="1" t="s">
        <v>12</v>
      </c>
      <c r="S2" s="1" t="s">
        <v>13</v>
      </c>
      <c r="T2" s="1" t="s">
        <v>11</v>
      </c>
      <c r="U2" s="1" t="s">
        <v>12</v>
      </c>
      <c r="V2" s="1" t="s">
        <v>13</v>
      </c>
      <c r="W2" s="1" t="s">
        <v>11</v>
      </c>
      <c r="X2" s="1" t="s">
        <v>12</v>
      </c>
      <c r="Y2" s="1" t="s">
        <v>13</v>
      </c>
      <c r="Z2" s="1" t="s">
        <v>11</v>
      </c>
      <c r="AA2" s="1" t="s">
        <v>12</v>
      </c>
      <c r="AB2" s="1" t="s">
        <v>13</v>
      </c>
    </row>
    <row r="3" spans="1:28" x14ac:dyDescent="0.3">
      <c r="A3" s="1" t="s">
        <v>14</v>
      </c>
      <c r="E3" s="1" t="s">
        <v>16</v>
      </c>
      <c r="F3" s="1" t="s">
        <v>16</v>
      </c>
      <c r="G3" s="1" t="s">
        <v>16</v>
      </c>
      <c r="H3" s="1" t="s">
        <v>16</v>
      </c>
      <c r="I3" s="1" t="s">
        <v>16</v>
      </c>
      <c r="J3" s="1" t="s">
        <v>16</v>
      </c>
      <c r="N3" s="1" t="s">
        <v>16</v>
      </c>
      <c r="O3" s="1" t="s">
        <v>16</v>
      </c>
      <c r="P3" s="1" t="s">
        <v>16</v>
      </c>
      <c r="Q3" s="1" t="s">
        <v>16</v>
      </c>
      <c r="R3" s="1" t="s">
        <v>16</v>
      </c>
      <c r="S3" s="1" t="s">
        <v>16</v>
      </c>
      <c r="W3" s="1" t="s">
        <v>16</v>
      </c>
      <c r="X3" s="1" t="s">
        <v>16</v>
      </c>
      <c r="Y3" s="1" t="s">
        <v>16</v>
      </c>
      <c r="Z3" s="1" t="s">
        <v>16</v>
      </c>
      <c r="AA3" s="1" t="s">
        <v>16</v>
      </c>
      <c r="AB3" s="1" t="s">
        <v>16</v>
      </c>
    </row>
    <row r="4" spans="1:28" x14ac:dyDescent="0.3">
      <c r="A4" s="1" t="s">
        <v>19</v>
      </c>
      <c r="B4" s="1" t="s">
        <v>79</v>
      </c>
      <c r="C4" s="2">
        <v>8264</v>
      </c>
      <c r="D4" s="2" t="s">
        <v>15</v>
      </c>
      <c r="E4" s="2" t="s">
        <v>14</v>
      </c>
      <c r="F4" s="2">
        <v>64766.23</v>
      </c>
      <c r="G4" s="2" t="s">
        <v>21</v>
      </c>
      <c r="H4" s="2" t="s">
        <v>14</v>
      </c>
      <c r="I4" s="2">
        <v>384640.65</v>
      </c>
      <c r="J4" s="2" t="s">
        <v>22</v>
      </c>
      <c r="K4" s="2" t="s">
        <v>14</v>
      </c>
      <c r="L4" s="2">
        <v>10099.290000000001</v>
      </c>
      <c r="M4" s="2" t="s">
        <v>17</v>
      </c>
      <c r="N4" s="2" t="s">
        <v>14</v>
      </c>
      <c r="O4" s="2">
        <v>58720.97</v>
      </c>
      <c r="P4" s="2" t="s">
        <v>24</v>
      </c>
      <c r="Q4" s="2" t="s">
        <v>14</v>
      </c>
      <c r="R4" s="2">
        <v>212228.71</v>
      </c>
      <c r="S4" s="2" t="s">
        <v>25</v>
      </c>
      <c r="T4" s="2" t="s">
        <v>14</v>
      </c>
      <c r="U4" s="2">
        <v>13313.24</v>
      </c>
      <c r="V4" s="2" t="s">
        <v>18</v>
      </c>
      <c r="W4" s="2" t="s">
        <v>14</v>
      </c>
      <c r="X4" s="2">
        <v>48556.99</v>
      </c>
      <c r="Y4" s="2" t="s">
        <v>26</v>
      </c>
      <c r="Z4" s="2" t="s">
        <v>14</v>
      </c>
      <c r="AA4" s="2">
        <v>142466.13</v>
      </c>
      <c r="AB4" s="1" t="s">
        <v>27</v>
      </c>
    </row>
    <row r="5" spans="1:28" x14ac:dyDescent="0.3">
      <c r="A5" s="1" t="s">
        <v>28</v>
      </c>
      <c r="B5" s="1" t="s">
        <v>71</v>
      </c>
      <c r="C5" s="2">
        <v>7241</v>
      </c>
      <c r="D5" s="2" t="s">
        <v>20</v>
      </c>
      <c r="E5" s="2" t="s">
        <v>19</v>
      </c>
      <c r="F5" s="2">
        <v>18023.900000000001</v>
      </c>
      <c r="G5" s="2" t="s">
        <v>29</v>
      </c>
      <c r="H5" s="2" t="s">
        <v>19</v>
      </c>
      <c r="I5" s="2">
        <v>166915.69</v>
      </c>
      <c r="J5" s="2" t="s">
        <v>30</v>
      </c>
      <c r="K5" s="2" t="s">
        <v>19</v>
      </c>
      <c r="L5" s="2">
        <v>5701.19</v>
      </c>
      <c r="M5" s="2" t="s">
        <v>23</v>
      </c>
      <c r="N5" s="2" t="s">
        <v>19</v>
      </c>
      <c r="O5" s="2">
        <v>17830.07</v>
      </c>
      <c r="P5" s="2" t="s">
        <v>32</v>
      </c>
      <c r="Q5" s="2" t="s">
        <v>19</v>
      </c>
      <c r="R5" s="2">
        <v>109145.82</v>
      </c>
      <c r="S5" s="2" t="s">
        <v>33</v>
      </c>
      <c r="T5" s="2" t="s">
        <v>19</v>
      </c>
      <c r="U5" s="2">
        <v>5294.61</v>
      </c>
      <c r="V5" s="2" t="s">
        <v>34</v>
      </c>
      <c r="W5" s="2" t="s">
        <v>19</v>
      </c>
      <c r="X5" s="2">
        <v>12180.65</v>
      </c>
      <c r="Y5" s="2" t="s">
        <v>18</v>
      </c>
      <c r="Z5" s="2" t="s">
        <v>19</v>
      </c>
      <c r="AA5" s="2">
        <v>79029.16</v>
      </c>
      <c r="AB5" s="1" t="s">
        <v>35</v>
      </c>
    </row>
    <row r="6" spans="1:28" x14ac:dyDescent="0.3">
      <c r="A6" s="1" t="s">
        <v>36</v>
      </c>
      <c r="B6" s="1" t="s">
        <v>61</v>
      </c>
      <c r="C6" s="2">
        <v>3624</v>
      </c>
      <c r="D6" s="2" t="s">
        <v>23</v>
      </c>
      <c r="E6" s="2" t="s">
        <v>28</v>
      </c>
      <c r="F6" s="2">
        <v>7642.6</v>
      </c>
      <c r="G6" s="2" t="s">
        <v>38</v>
      </c>
      <c r="H6" s="2" t="s">
        <v>28</v>
      </c>
      <c r="I6" s="2">
        <v>57647.41</v>
      </c>
      <c r="J6" s="2" t="s">
        <v>39</v>
      </c>
      <c r="K6" s="2" t="s">
        <v>28</v>
      </c>
      <c r="L6" s="2">
        <v>3493.51</v>
      </c>
      <c r="M6" s="2" t="s">
        <v>31</v>
      </c>
      <c r="N6" s="2" t="s">
        <v>28</v>
      </c>
      <c r="O6" s="2">
        <v>5211.21</v>
      </c>
      <c r="P6" s="2" t="s">
        <v>40</v>
      </c>
      <c r="Q6" s="2" t="s">
        <v>28</v>
      </c>
      <c r="R6" s="2">
        <v>33723.050000000003</v>
      </c>
      <c r="S6" s="2" t="s">
        <v>41</v>
      </c>
      <c r="T6" s="2" t="s">
        <v>28</v>
      </c>
      <c r="U6" s="2">
        <v>2863.69</v>
      </c>
      <c r="V6" s="2" t="s">
        <v>42</v>
      </c>
      <c r="W6" s="2" t="s">
        <v>28</v>
      </c>
      <c r="X6" s="2">
        <v>5443.48</v>
      </c>
      <c r="Y6" s="2" t="s">
        <v>37</v>
      </c>
      <c r="Z6" s="2" t="s">
        <v>28</v>
      </c>
      <c r="AA6" s="2">
        <v>23227.81</v>
      </c>
      <c r="AB6" s="1" t="s">
        <v>43</v>
      </c>
    </row>
    <row r="7" spans="1:28" x14ac:dyDescent="0.3">
      <c r="A7" s="1" t="s">
        <v>44</v>
      </c>
      <c r="B7" s="1" t="s">
        <v>52</v>
      </c>
      <c r="C7" s="2">
        <v>6135</v>
      </c>
      <c r="D7" s="2" t="s">
        <v>37</v>
      </c>
      <c r="E7" s="2" t="s">
        <v>36</v>
      </c>
      <c r="F7" s="2">
        <v>22287.84</v>
      </c>
      <c r="G7" s="2" t="s">
        <v>45</v>
      </c>
      <c r="H7" s="2" t="s">
        <v>36</v>
      </c>
      <c r="I7" s="2">
        <v>236370.86</v>
      </c>
      <c r="J7" s="2" t="s">
        <v>46</v>
      </c>
      <c r="K7" s="2" t="s">
        <v>36</v>
      </c>
      <c r="L7" s="2">
        <v>6200</v>
      </c>
      <c r="M7" s="2" t="s">
        <v>47</v>
      </c>
      <c r="N7" s="2" t="s">
        <v>36</v>
      </c>
      <c r="O7" s="2">
        <v>19795.45</v>
      </c>
      <c r="P7" s="2" t="s">
        <v>48</v>
      </c>
      <c r="Q7" s="2" t="s">
        <v>36</v>
      </c>
      <c r="R7" s="2">
        <v>124974.28</v>
      </c>
      <c r="S7" s="2" t="s">
        <v>49</v>
      </c>
      <c r="T7" s="2" t="s">
        <v>36</v>
      </c>
      <c r="U7" s="2">
        <v>7896.2</v>
      </c>
      <c r="V7" s="2" t="s">
        <v>15</v>
      </c>
      <c r="W7" s="2" t="s">
        <v>36</v>
      </c>
      <c r="X7" s="2">
        <v>29248.69</v>
      </c>
      <c r="Y7" s="2" t="s">
        <v>50</v>
      </c>
      <c r="Z7" s="2" t="s">
        <v>36</v>
      </c>
      <c r="AA7" s="2">
        <v>80844.41</v>
      </c>
      <c r="AB7" s="1" t="s">
        <v>51</v>
      </c>
    </row>
    <row r="8" spans="1:28" x14ac:dyDescent="0.3">
      <c r="A8" s="1" t="s">
        <v>52</v>
      </c>
      <c r="B8" s="1" t="s">
        <v>44</v>
      </c>
      <c r="C8" s="2">
        <v>13627</v>
      </c>
      <c r="D8" s="2" t="s">
        <v>18</v>
      </c>
      <c r="E8" s="2" t="s">
        <v>44</v>
      </c>
      <c r="F8" s="2">
        <v>37003.120000000003</v>
      </c>
      <c r="G8" s="2" t="s">
        <v>53</v>
      </c>
      <c r="H8" s="2" t="s">
        <v>44</v>
      </c>
      <c r="I8" s="2">
        <v>818393.22</v>
      </c>
      <c r="J8" s="2" t="s">
        <v>54</v>
      </c>
      <c r="K8" s="2" t="s">
        <v>44</v>
      </c>
      <c r="L8" s="2">
        <v>17822.560000000001</v>
      </c>
      <c r="M8" s="2" t="s">
        <v>55</v>
      </c>
      <c r="N8" s="2" t="s">
        <v>44</v>
      </c>
      <c r="O8" s="2">
        <v>31036.61</v>
      </c>
      <c r="P8" s="2" t="s">
        <v>56</v>
      </c>
      <c r="Q8" s="2" t="s">
        <v>44</v>
      </c>
      <c r="R8" s="2">
        <v>464519.76</v>
      </c>
      <c r="S8" s="2" t="s">
        <v>57</v>
      </c>
      <c r="T8" s="2" t="s">
        <v>44</v>
      </c>
      <c r="U8" s="2">
        <v>19063.57</v>
      </c>
      <c r="V8" s="2" t="s">
        <v>58</v>
      </c>
      <c r="W8" s="2" t="s">
        <v>44</v>
      </c>
      <c r="X8" s="2">
        <v>72816.960000000006</v>
      </c>
      <c r="Y8" s="2" t="s">
        <v>59</v>
      </c>
      <c r="Z8" s="2" t="s">
        <v>44</v>
      </c>
      <c r="AA8" s="2">
        <v>298856.89</v>
      </c>
      <c r="AB8" s="1" t="s">
        <v>60</v>
      </c>
    </row>
    <row r="9" spans="1:28" x14ac:dyDescent="0.3">
      <c r="A9" s="1" t="s">
        <v>61</v>
      </c>
      <c r="B9" s="1" t="s">
        <v>36</v>
      </c>
      <c r="C9" s="2">
        <v>15422.8</v>
      </c>
      <c r="D9" s="2" t="s">
        <v>62</v>
      </c>
      <c r="E9" s="2" t="s">
        <v>52</v>
      </c>
      <c r="F9" s="2">
        <v>64684.14</v>
      </c>
      <c r="G9" s="2" t="s">
        <v>63</v>
      </c>
      <c r="H9" s="2" t="s">
        <v>52</v>
      </c>
      <c r="I9" s="2">
        <v>868181.3</v>
      </c>
      <c r="J9" s="2" t="s">
        <v>64</v>
      </c>
      <c r="K9" s="2" t="s">
        <v>52</v>
      </c>
      <c r="L9" s="2">
        <v>22584.5</v>
      </c>
      <c r="M9" s="2" t="s">
        <v>65</v>
      </c>
      <c r="N9" s="2" t="s">
        <v>52</v>
      </c>
      <c r="O9" s="2">
        <v>58321.279999999999</v>
      </c>
      <c r="P9" s="2" t="s">
        <v>66</v>
      </c>
      <c r="Q9" s="2" t="s">
        <v>52</v>
      </c>
      <c r="R9" s="2">
        <v>598155.86</v>
      </c>
      <c r="S9" s="2" t="s">
        <v>67</v>
      </c>
      <c r="T9" s="2" t="s">
        <v>52</v>
      </c>
      <c r="U9" s="2">
        <v>22825</v>
      </c>
      <c r="V9" s="2" t="s">
        <v>68</v>
      </c>
      <c r="W9" s="2" t="s">
        <v>52</v>
      </c>
      <c r="X9" s="2">
        <v>138663.01999999999</v>
      </c>
      <c r="Y9" s="2" t="s">
        <v>69</v>
      </c>
      <c r="Z9" s="2" t="s">
        <v>52</v>
      </c>
      <c r="AA9" s="2">
        <v>463193.34</v>
      </c>
      <c r="AB9" s="1" t="s">
        <v>70</v>
      </c>
    </row>
    <row r="10" spans="1:28" x14ac:dyDescent="0.3">
      <c r="A10" s="1" t="s">
        <v>71</v>
      </c>
      <c r="B10" s="1" t="s">
        <v>28</v>
      </c>
      <c r="C10" s="2">
        <v>23142.93</v>
      </c>
      <c r="D10" s="2" t="s">
        <v>38</v>
      </c>
      <c r="E10" s="2" t="s">
        <v>61</v>
      </c>
      <c r="F10" s="2">
        <v>90904.22</v>
      </c>
      <c r="G10" s="2" t="s">
        <v>72</v>
      </c>
      <c r="H10" s="2" t="s">
        <v>61</v>
      </c>
      <c r="I10" s="2">
        <v>225825.82</v>
      </c>
      <c r="J10" s="2" t="s">
        <v>73</v>
      </c>
      <c r="K10" s="2" t="s">
        <v>61</v>
      </c>
      <c r="L10" s="2">
        <v>32559</v>
      </c>
      <c r="M10" s="2" t="s">
        <v>74</v>
      </c>
      <c r="N10" s="2" t="s">
        <v>61</v>
      </c>
      <c r="O10" s="2">
        <v>89117.67</v>
      </c>
      <c r="P10" s="2" t="s">
        <v>75</v>
      </c>
      <c r="Q10" s="2" t="s">
        <v>61</v>
      </c>
      <c r="R10" s="2">
        <v>183367.07</v>
      </c>
      <c r="S10" s="2" t="s">
        <v>76</v>
      </c>
      <c r="T10" s="2" t="s">
        <v>61</v>
      </c>
      <c r="U10" s="2">
        <v>31586.33</v>
      </c>
      <c r="V10" s="2" t="s">
        <v>39</v>
      </c>
      <c r="W10" s="2" t="s">
        <v>61</v>
      </c>
      <c r="X10" s="2">
        <v>183645.84</v>
      </c>
      <c r="Y10" s="2" t="s">
        <v>77</v>
      </c>
      <c r="Z10" s="2" t="s">
        <v>61</v>
      </c>
      <c r="AA10" s="2">
        <v>122050.68</v>
      </c>
      <c r="AB10" s="1" t="s">
        <v>78</v>
      </c>
    </row>
    <row r="11" spans="1:28" x14ac:dyDescent="0.3">
      <c r="A11" s="1" t="s">
        <v>79</v>
      </c>
      <c r="B11" s="1" t="s">
        <v>19</v>
      </c>
      <c r="C11" s="2">
        <v>504319</v>
      </c>
      <c r="D11" s="2" t="s">
        <v>80</v>
      </c>
      <c r="E11" s="2" t="s">
        <v>71</v>
      </c>
      <c r="F11" s="2">
        <v>268721.34000000003</v>
      </c>
      <c r="G11" s="2" t="s">
        <v>81</v>
      </c>
      <c r="H11" s="2" t="s">
        <v>71</v>
      </c>
      <c r="I11" s="2">
        <v>2202688.69</v>
      </c>
      <c r="J11" s="2" t="s">
        <v>82</v>
      </c>
      <c r="K11" s="2" t="s">
        <v>71</v>
      </c>
      <c r="L11" s="2">
        <v>743009.75</v>
      </c>
      <c r="M11" s="2" t="s">
        <v>83</v>
      </c>
      <c r="N11" s="2" t="s">
        <v>71</v>
      </c>
      <c r="O11" s="2">
        <v>236761.3</v>
      </c>
      <c r="P11" s="2" t="s">
        <v>84</v>
      </c>
      <c r="Q11" s="2" t="s">
        <v>71</v>
      </c>
      <c r="R11" s="2">
        <v>1637306.63</v>
      </c>
      <c r="S11" s="2" t="s">
        <v>85</v>
      </c>
      <c r="T11" s="2" t="s">
        <v>71</v>
      </c>
      <c r="U11" s="2">
        <v>649526.13</v>
      </c>
      <c r="V11" s="2" t="s">
        <v>86</v>
      </c>
      <c r="W11" s="2" t="s">
        <v>71</v>
      </c>
      <c r="X11" s="2">
        <v>1152986.54</v>
      </c>
      <c r="Y11" s="2" t="s">
        <v>87</v>
      </c>
      <c r="Z11" s="2" t="s">
        <v>71</v>
      </c>
      <c r="AA11" s="2">
        <v>1107666.79</v>
      </c>
      <c r="AB11" s="1" t="s">
        <v>88</v>
      </c>
    </row>
    <row r="12" spans="1:28" x14ac:dyDescent="0.3">
      <c r="A12" s="1" t="s">
        <v>89</v>
      </c>
      <c r="B12" s="1" t="s">
        <v>14</v>
      </c>
      <c r="C12" s="2">
        <v>2721626.83</v>
      </c>
      <c r="D12" s="2" t="s">
        <v>90</v>
      </c>
      <c r="E12" s="2" t="s">
        <v>79</v>
      </c>
      <c r="F12" s="2">
        <v>565356.73</v>
      </c>
      <c r="G12" s="2" t="s">
        <v>91</v>
      </c>
      <c r="H12" s="2" t="s">
        <v>79</v>
      </c>
      <c r="I12" s="2">
        <v>4821244.5999999996</v>
      </c>
      <c r="J12" s="2" t="s">
        <v>92</v>
      </c>
      <c r="K12" s="2" t="s">
        <v>79</v>
      </c>
      <c r="L12" s="2">
        <v>4512166.88</v>
      </c>
      <c r="M12" s="2" t="s">
        <v>93</v>
      </c>
      <c r="N12" s="2" t="s">
        <v>79</v>
      </c>
      <c r="O12" s="2">
        <v>503269.87</v>
      </c>
      <c r="P12" s="2" t="s">
        <v>94</v>
      </c>
      <c r="Q12" s="2" t="s">
        <v>79</v>
      </c>
      <c r="R12" s="2">
        <v>4384317.68</v>
      </c>
      <c r="S12" s="2" t="s">
        <v>95</v>
      </c>
      <c r="T12" s="2" t="s">
        <v>79</v>
      </c>
      <c r="U12" s="2">
        <v>2968555.96</v>
      </c>
      <c r="V12" s="2" t="s">
        <v>96</v>
      </c>
      <c r="W12" s="2" t="s">
        <v>79</v>
      </c>
      <c r="X12" s="2">
        <v>2287871.16</v>
      </c>
      <c r="Y12" s="2" t="s">
        <v>97</v>
      </c>
      <c r="Z12" s="2" t="s">
        <v>79</v>
      </c>
      <c r="AA12" s="2">
        <v>2680740.48</v>
      </c>
      <c r="AB12" s="1" t="s">
        <v>98</v>
      </c>
    </row>
    <row r="13" spans="1:28" x14ac:dyDescent="0.3">
      <c r="A13" s="1" t="s">
        <v>99</v>
      </c>
      <c r="B13" s="1" t="s">
        <v>109</v>
      </c>
      <c r="C13" s="2">
        <v>2862451.24</v>
      </c>
      <c r="D13" s="2" t="s">
        <v>100</v>
      </c>
      <c r="E13" s="2" t="s">
        <v>89</v>
      </c>
      <c r="F13" s="2">
        <v>893838.2</v>
      </c>
      <c r="G13" s="2" t="s">
        <v>101</v>
      </c>
      <c r="H13" s="2" t="s">
        <v>89</v>
      </c>
      <c r="I13" s="2">
        <v>1495835.28</v>
      </c>
      <c r="J13" s="2" t="s">
        <v>102</v>
      </c>
      <c r="K13" s="2" t="s">
        <v>89</v>
      </c>
      <c r="L13" s="2">
        <v>3938048.34</v>
      </c>
      <c r="M13" s="2" t="s">
        <v>103</v>
      </c>
      <c r="N13" s="2" t="s">
        <v>89</v>
      </c>
      <c r="O13" s="2">
        <v>907846.47</v>
      </c>
      <c r="P13" s="2" t="s">
        <v>104</v>
      </c>
      <c r="Q13" s="2" t="s">
        <v>89</v>
      </c>
      <c r="R13" s="2">
        <v>2692228</v>
      </c>
      <c r="S13" s="2" t="s">
        <v>105</v>
      </c>
      <c r="T13" s="2" t="s">
        <v>89</v>
      </c>
      <c r="U13" s="2">
        <v>2418241.37</v>
      </c>
      <c r="V13" s="2" t="s">
        <v>106</v>
      </c>
      <c r="W13" s="2" t="s">
        <v>89</v>
      </c>
      <c r="X13" s="2">
        <v>1668489.61</v>
      </c>
      <c r="Y13" s="2" t="s">
        <v>107</v>
      </c>
      <c r="Z13" s="2" t="s">
        <v>89</v>
      </c>
      <c r="AA13" s="2">
        <v>1489619.85</v>
      </c>
      <c r="AB13" s="1" t="s">
        <v>108</v>
      </c>
    </row>
    <row r="16" spans="1:28" x14ac:dyDescent="0.3">
      <c r="F16" s="2"/>
      <c r="I16" s="2"/>
      <c r="L16" s="2"/>
      <c r="O16" s="2"/>
      <c r="R16" s="2"/>
      <c r="U16" s="2"/>
      <c r="X16" s="2"/>
      <c r="AA16" s="2"/>
    </row>
    <row r="17" spans="2:27" x14ac:dyDescent="0.3">
      <c r="B17" s="1" t="s">
        <v>79</v>
      </c>
      <c r="C17" s="2">
        <f>100*SUM(C$4:C4)/SUM(C$4:C5)</f>
        <v>53.298935827152533</v>
      </c>
      <c r="F17" s="2">
        <f>100*SUM(F$4:F4)/SUM(F$4:F5)</f>
        <v>78.229409713452554</v>
      </c>
      <c r="I17" s="2">
        <f>100*SUM(I$4:I4)/SUM(I$4:I5)</f>
        <v>69.737327287362874</v>
      </c>
      <c r="L17" s="2">
        <f>100*SUM(L$4:L4)/SUM(L$4:L5)</f>
        <v>63.917615161058407</v>
      </c>
      <c r="O17" s="2">
        <f>100*SUM(O$4:O4)/SUM(O$4:O5)</f>
        <v>76.708258960296291</v>
      </c>
      <c r="R17" s="2">
        <f>100*SUM(R$4:R4)/SUM(R$4:R5)</f>
        <v>66.037812641841896</v>
      </c>
      <c r="U17" s="2">
        <f>100*SUM(U$4:U4)/SUM(U$4:U5)</f>
        <v>71.546363497126222</v>
      </c>
      <c r="X17" s="2">
        <f>100*SUM(X$4:X4)/SUM(X$4:X5)</f>
        <v>79.945467094210443</v>
      </c>
      <c r="AA17" s="2">
        <f>100*SUM(AA$4:AA4)/SUM(AA$4:AA5)</f>
        <v>64.320162293293009</v>
      </c>
    </row>
    <row r="18" spans="2:27" x14ac:dyDescent="0.3">
      <c r="B18" s="1" t="s">
        <v>71</v>
      </c>
      <c r="C18" s="2">
        <f>100*SUM(C$4:C5)/SUM(C$4:C6)</f>
        <v>81.054942757070421</v>
      </c>
      <c r="F18" s="2">
        <f>100*SUM(F$4:F5)/SUM(F$4:F6)</f>
        <v>91.548856260338482</v>
      </c>
      <c r="I18" s="2">
        <f>100*SUM(I$4:I5)/SUM(I$4:I6)</f>
        <v>90.537252930567149</v>
      </c>
      <c r="L18" s="2">
        <f>100*SUM(L$4:L5)/SUM(L$4:L6)</f>
        <v>81.893273501230183</v>
      </c>
      <c r="O18" s="2">
        <f>100*SUM(O$4:O5)/SUM(O$4:O6)</f>
        <v>93.626386260162846</v>
      </c>
      <c r="R18" s="2">
        <f>100*SUM(R$4:R5)/SUM(R$4:R6)</f>
        <v>90.503159723026002</v>
      </c>
      <c r="U18" s="2">
        <f>100*SUM(U$4:U5)/SUM(U$4:U6)</f>
        <v>86.662856972532012</v>
      </c>
      <c r="X18" s="2">
        <f>100*SUM(X$4:X5)/SUM(X$4:X6)</f>
        <v>91.774874767909651</v>
      </c>
      <c r="AA18" s="2">
        <f>100*SUM(AA$4:AA5)/SUM(AA$4:AA6)</f>
        <v>90.508533930797697</v>
      </c>
    </row>
    <row r="19" spans="2:27" x14ac:dyDescent="0.3">
      <c r="B19" s="1" t="s">
        <v>61</v>
      </c>
      <c r="C19" s="2">
        <f>100*SUM(C$4:C6)/SUM(C$4:C7)</f>
        <v>75.716434452184927</v>
      </c>
      <c r="F19" s="2">
        <f>100*SUM(F$4:F6)/SUM(F$4:F7)</f>
        <v>80.22735335706696</v>
      </c>
      <c r="I19" s="2">
        <f>100*SUM(I$4:I6)/SUM(I$4:I7)</f>
        <v>72.046126124813526</v>
      </c>
      <c r="L19" s="2">
        <f>100*SUM(L$4:L6)/SUM(L$4:L7)</f>
        <v>75.680542747525976</v>
      </c>
      <c r="O19" s="2">
        <f>100*SUM(O$4:O6)/SUM(O$4:O7)</f>
        <v>80.508174170939284</v>
      </c>
      <c r="R19" s="2">
        <f>100*SUM(R$4:R6)/SUM(R$4:R7)</f>
        <v>73.96758893553978</v>
      </c>
      <c r="U19" s="2">
        <f>100*SUM(U$4:U6)/SUM(U$4:U7)</f>
        <v>73.112673974912596</v>
      </c>
      <c r="X19" s="2">
        <f>100*SUM(X$4:X6)/SUM(X$4:X7)</f>
        <v>69.350572949898989</v>
      </c>
      <c r="AA19" s="2">
        <f>100*SUM(AA$4:AA6)/SUM(AA$4:AA7)</f>
        <v>75.168157903717116</v>
      </c>
    </row>
    <row r="20" spans="2:27" x14ac:dyDescent="0.3">
      <c r="B20" s="1" t="s">
        <v>52</v>
      </c>
      <c r="C20" s="2">
        <f>100*SUM(C$4:C7)/SUM(C$4:C8)</f>
        <v>64.961044971844387</v>
      </c>
      <c r="F20" s="2">
        <f>100*SUM(F$4:F7)/SUM(F$4:F8)</f>
        <v>75.285727996685097</v>
      </c>
      <c r="I20" s="2">
        <f>100*SUM(I$4:I7)/SUM(I$4:I8)</f>
        <v>50.816764288045164</v>
      </c>
      <c r="L20" s="2">
        <f>100*SUM(L$4:L7)/SUM(L$4:L8)</f>
        <v>58.855079640460744</v>
      </c>
      <c r="O20" s="2">
        <f>100*SUM(O$4:O7)/SUM(O$4:O8)</f>
        <v>76.592804020021688</v>
      </c>
      <c r="R20" s="2">
        <f>100*SUM(R$4:R7)/SUM(R$4:R8)</f>
        <v>50.823218186077071</v>
      </c>
      <c r="U20" s="2">
        <f>100*SUM(U$4:U7)/SUM(U$4:U8)</f>
        <v>60.637922038449922</v>
      </c>
      <c r="X20" s="2">
        <f>100*SUM(X$4:X7)/SUM(X$4:X8)</f>
        <v>56.720143869626732</v>
      </c>
      <c r="AA20" s="2">
        <f>100*SUM(AA$4:AA7)/SUM(AA$4:AA8)</f>
        <v>52.138819367084309</v>
      </c>
    </row>
    <row r="21" spans="2:27" x14ac:dyDescent="0.3">
      <c r="B21" s="1" t="s">
        <v>44</v>
      </c>
      <c r="C21" s="2">
        <f>100*SUM(C$4:C8)/SUM(C$4:C9)</f>
        <v>71.604270001362451</v>
      </c>
      <c r="F21" s="2">
        <f>100*SUM(F$4:F8)/SUM(F$4:F9)</f>
        <v>69.83126036022098</v>
      </c>
      <c r="I21" s="2">
        <f>100*SUM(I$4:I8)/SUM(I$4:I9)</f>
        <v>65.713658421058327</v>
      </c>
      <c r="L21" s="2">
        <f>100*SUM(L$4:L8)/SUM(L$4:L9)</f>
        <v>65.729681090058506</v>
      </c>
      <c r="O21" s="2">
        <f>100*SUM(O$4:O8)/SUM(O$4:O9)</f>
        <v>69.451798043313275</v>
      </c>
      <c r="R21" s="2">
        <f>100*SUM(R$4:R8)/SUM(R$4:R9)</f>
        <v>61.227882867778206</v>
      </c>
      <c r="U21" s="2">
        <f>100*SUM(U$4:U8)/SUM(U$4:U9)</f>
        <v>67.967749101798844</v>
      </c>
      <c r="X21" s="2">
        <f>100*SUM(X$4:X8)/SUM(X$4:X9)</f>
        <v>54.819616539439807</v>
      </c>
      <c r="AA21" s="2">
        <f>100*SUM(AA$4:AA8)/SUM(AA$4:AA9)</f>
        <v>57.412119813345448</v>
      </c>
    </row>
    <row r="22" spans="2:27" x14ac:dyDescent="0.3">
      <c r="B22" s="1" t="s">
        <v>36</v>
      </c>
      <c r="C22" s="2">
        <f>100*SUM(C$4:C9)/SUM(C$4:C10)</f>
        <v>70.121472982399325</v>
      </c>
      <c r="F22" s="2">
        <f>100*SUM(F$4:F9)/SUM(F$4:F10)</f>
        <v>70.225800128098442</v>
      </c>
      <c r="I22" s="2">
        <f>100*SUM(I$4:I9)/SUM(I$4:I10)</f>
        <v>91.811897348813858</v>
      </c>
      <c r="L22" s="2">
        <f>100*SUM(L$4:L9)/SUM(L$4:L10)</f>
        <v>66.931765726302189</v>
      </c>
      <c r="O22" s="2">
        <f>100*SUM(O$4:O9)/SUM(O$4:O10)</f>
        <v>68.176040945993336</v>
      </c>
      <c r="R22" s="2">
        <f>100*SUM(R$4:R9)/SUM(R$4:R10)</f>
        <v>89.376888689108142</v>
      </c>
      <c r="U22" s="2">
        <f>100*SUM(U$4:U9)/SUM(U$4:U10)</f>
        <v>69.286737485541011</v>
      </c>
      <c r="X22" s="2">
        <f>100*SUM(X$4:X9)/SUM(X$4:X10)</f>
        <v>62.563707606413573</v>
      </c>
      <c r="AA22" s="2">
        <f>100*SUM(AA$4:AA9)/SUM(AA$4:AA10)</f>
        <v>89.910402058772448</v>
      </c>
    </row>
    <row r="23" spans="2:27" x14ac:dyDescent="0.3">
      <c r="B23" s="1" t="s">
        <v>28</v>
      </c>
      <c r="C23" s="2">
        <f>100*SUM(C$4:C10)/SUM(C$4:C11)</f>
        <v>13.313846901107409</v>
      </c>
      <c r="F23" s="2">
        <f>100*SUM(F$4:F10)/SUM(F$4:F11)</f>
        <v>53.187158677302719</v>
      </c>
      <c r="I23" s="2">
        <f>100*SUM(I$4:I10)/SUM(I$4:I11)</f>
        <v>55.596894894490369</v>
      </c>
      <c r="L23" s="2">
        <f>100*SUM(L$4:L10)/SUM(L$4:L11)</f>
        <v>11.700960628652389</v>
      </c>
      <c r="O23" s="2">
        <f>100*SUM(O$4:O10)/SUM(O$4:O11)</f>
        <v>54.186572706957286</v>
      </c>
      <c r="R23" s="2">
        <f>100*SUM(R$4:R10)/SUM(R$4:R11)</f>
        <v>51.320202187702229</v>
      </c>
      <c r="U23" s="2">
        <f>100*SUM(U$4:U10)/SUM(U$4:U11)</f>
        <v>13.669179809257633</v>
      </c>
      <c r="X23" s="2">
        <f>100*SUM(X$4:X10)/SUM(X$4:X11)</f>
        <v>29.847462325837373</v>
      </c>
      <c r="AA23" s="2">
        <f>100*SUM(AA$4:AA10)/SUM(AA$4:AA11)</f>
        <v>52.200838911000709</v>
      </c>
    </row>
    <row r="24" spans="2:27" x14ac:dyDescent="0.3">
      <c r="B24" s="1" t="s">
        <v>19</v>
      </c>
      <c r="C24" s="2">
        <f>100*SUM(C$4:C11)/SUM(C$4:C12)</f>
        <v>17.611408825692742</v>
      </c>
      <c r="F24" s="2">
        <f>100*SUM(F$4:F11)/SUM(F$4:F12)</f>
        <v>50.380758962522869</v>
      </c>
      <c r="I24" s="2">
        <f>100*SUM(I$4:I11)/SUM(I$4:I12)</f>
        <v>50.712637230790463</v>
      </c>
      <c r="L24" s="2">
        <f>100*SUM(L$4:L11)/SUM(L$4:L12)</f>
        <v>15.717723302807318</v>
      </c>
      <c r="O24" s="2">
        <f>100*SUM(O$4:O11)/SUM(O$4:O12)</f>
        <v>50.66293312472429</v>
      </c>
      <c r="R24" s="2">
        <f>100*SUM(R$4:R11)/SUM(R$4:R12)</f>
        <v>43.411648750381353</v>
      </c>
      <c r="U24" s="2">
        <f>100*SUM(U$4:U11)/SUM(U$4:U12)</f>
        <v>20.2199405952509</v>
      </c>
      <c r="X24" s="2">
        <f>100*SUM(X$4:X11)/SUM(X$4:X12)</f>
        <v>41.805377151732863</v>
      </c>
      <c r="AA24" s="2">
        <f>100*SUM(AA$4:AA11)/SUM(AA$4:AA12)</f>
        <v>46.36454815273116</v>
      </c>
    </row>
    <row r="25" spans="2:27" x14ac:dyDescent="0.3">
      <c r="B25" s="1" t="s">
        <v>14</v>
      </c>
      <c r="C25" s="2">
        <f>100*SUM(C$4:C12)/SUM(C$4:C13)</f>
        <v>53.57575231511327</v>
      </c>
      <c r="F25" s="2">
        <f>100*SUM(F$4:F12)/SUM(F$4:F13)</f>
        <v>56.038473829638576</v>
      </c>
      <c r="I25" s="2">
        <f>100*SUM(I$4:I12)/SUM(I$4:I13)</f>
        <v>86.736395650891708</v>
      </c>
      <c r="L25" s="2">
        <f>100*SUM(L$4:L12)/SUM(L$4:L13)</f>
        <v>57.617500684499099</v>
      </c>
      <c r="O25" s="2">
        <f>100*SUM(O$4:O12)/SUM(O$4:O13)</f>
        <v>52.910351303060743</v>
      </c>
      <c r="R25" s="2">
        <f>100*SUM(R$4:R12)/SUM(R$4:R13)</f>
        <v>74.212293620250065</v>
      </c>
      <c r="U25" s="2">
        <f>100*SUM(U$4:U12)/SUM(U$4:U13)</f>
        <v>60.609611621356855</v>
      </c>
      <c r="X25" s="2">
        <f>100*SUM(X$4:X12)/SUM(X$4:X13)</f>
        <v>70.205026267830277</v>
      </c>
      <c r="AA25" s="2">
        <f>100*SUM(AA$4:AA12)/SUM(AA$4:AA13)</f>
        <v>77.039307088075844</v>
      </c>
    </row>
    <row r="28" spans="2:27" x14ac:dyDescent="0.3">
      <c r="B28" s="1" t="s">
        <v>110</v>
      </c>
      <c r="G28" s="1" t="s">
        <v>111</v>
      </c>
    </row>
    <row r="29" spans="2:27" x14ac:dyDescent="0.3">
      <c r="C29" s="1" t="s">
        <v>114</v>
      </c>
      <c r="D29" s="1" t="s">
        <v>113</v>
      </c>
      <c r="E29" s="1" t="s">
        <v>112</v>
      </c>
      <c r="H29" s="1" t="s">
        <v>114</v>
      </c>
      <c r="I29" s="1" t="s">
        <v>113</v>
      </c>
      <c r="J29" s="1" t="s">
        <v>112</v>
      </c>
    </row>
    <row r="30" spans="2:27" x14ac:dyDescent="0.3">
      <c r="B30" s="2">
        <v>9</v>
      </c>
      <c r="C30" s="2">
        <f>AVERAGE(C17,L17,U17)</f>
        <v>62.920971495112383</v>
      </c>
      <c r="D30" s="2">
        <f>AVERAGE(F17,O17,X17)</f>
        <v>78.294378589319763</v>
      </c>
      <c r="E30" s="2">
        <f>AVERAGE(I17,R17,AA17)</f>
        <v>66.698434074165931</v>
      </c>
      <c r="G30" s="2">
        <v>9</v>
      </c>
      <c r="H30" s="2">
        <f>+STDEV(C17,L17,U17)</f>
        <v>9.1644491427681807</v>
      </c>
      <c r="I30" s="2">
        <f>STDEV(F17,O17,X17)</f>
        <v>1.619581687255562</v>
      </c>
      <c r="J30" s="2">
        <f>STDEV(I17,R17,AA17)</f>
        <v>2.7683451105088719</v>
      </c>
    </row>
    <row r="31" spans="2:27" x14ac:dyDescent="0.3">
      <c r="B31" s="2">
        <v>8</v>
      </c>
      <c r="C31" s="2">
        <f t="shared" ref="C31:C38" si="0">AVERAGE(C18,L18,U18)</f>
        <v>83.203691076944196</v>
      </c>
      <c r="D31" s="2">
        <f t="shared" ref="D31:D38" si="1">AVERAGE(F18,O18,X18)</f>
        <v>92.316705762803664</v>
      </c>
      <c r="E31" s="2">
        <f t="shared" ref="E31:E38" si="2">AVERAGE(I18,R18,AA18)</f>
        <v>90.516315528130278</v>
      </c>
      <c r="G31" s="2">
        <v>8</v>
      </c>
      <c r="H31" s="2">
        <f t="shared" ref="H31:H38" si="3">+STDEV(C18,L18,U18)</f>
        <v>3.0249084496971488</v>
      </c>
      <c r="I31" s="2">
        <f t="shared" ref="I31:I38" si="4">STDEV(F18,O18,X18)</f>
        <v>1.139832595302235</v>
      </c>
      <c r="J31" s="2">
        <f t="shared" ref="J31:J38" si="5">STDEV(I18,R18,AA18)</f>
        <v>1.8330347593425979E-2</v>
      </c>
    </row>
    <row r="32" spans="2:27" x14ac:dyDescent="0.3">
      <c r="B32" s="2">
        <v>7</v>
      </c>
      <c r="C32" s="2">
        <f t="shared" si="0"/>
        <v>74.836550391541167</v>
      </c>
      <c r="D32" s="2">
        <f t="shared" si="1"/>
        <v>76.695366825968406</v>
      </c>
      <c r="E32" s="2">
        <f t="shared" si="2"/>
        <v>73.727290988023483</v>
      </c>
      <c r="G32" s="2">
        <v>7</v>
      </c>
      <c r="H32" s="2">
        <f t="shared" si="3"/>
        <v>1.493028626139483</v>
      </c>
      <c r="I32" s="2">
        <f t="shared" si="4"/>
        <v>6.3623276317583759</v>
      </c>
      <c r="J32" s="2">
        <f t="shared" si="5"/>
        <v>1.574826318933739</v>
      </c>
    </row>
    <row r="33" spans="2:10" x14ac:dyDescent="0.3">
      <c r="B33" s="2">
        <v>6</v>
      </c>
      <c r="C33" s="2">
        <f t="shared" si="0"/>
        <v>61.484682216918351</v>
      </c>
      <c r="D33" s="2">
        <f t="shared" si="1"/>
        <v>69.532891962111179</v>
      </c>
      <c r="E33" s="2">
        <f t="shared" si="2"/>
        <v>51.259600613735508</v>
      </c>
      <c r="G33" s="2">
        <v>6</v>
      </c>
      <c r="H33" s="2">
        <f t="shared" si="3"/>
        <v>3.1398177107747283</v>
      </c>
      <c r="I33" s="2">
        <f t="shared" si="4"/>
        <v>11.115394603602338</v>
      </c>
      <c r="J33" s="2">
        <f t="shared" si="5"/>
        <v>0.76143261381432048</v>
      </c>
    </row>
    <row r="34" spans="2:10" x14ac:dyDescent="0.3">
      <c r="B34" s="2">
        <v>5</v>
      </c>
      <c r="C34" s="2">
        <f t="shared" si="0"/>
        <v>68.4339000644066</v>
      </c>
      <c r="D34" s="2">
        <f t="shared" si="1"/>
        <v>64.700891647658025</v>
      </c>
      <c r="E34" s="2">
        <f t="shared" si="2"/>
        <v>61.451220367393994</v>
      </c>
      <c r="G34" s="2">
        <v>5</v>
      </c>
      <c r="H34" s="2">
        <f t="shared" si="3"/>
        <v>2.9649066189610291</v>
      </c>
      <c r="I34" s="2">
        <f t="shared" si="4"/>
        <v>8.5595383190746777</v>
      </c>
      <c r="J34" s="2">
        <f t="shared" si="5"/>
        <v>4.1552732212079437</v>
      </c>
    </row>
    <row r="35" spans="2:10" x14ac:dyDescent="0.3">
      <c r="B35" s="2">
        <v>4</v>
      </c>
      <c r="C35" s="2">
        <f t="shared" si="0"/>
        <v>68.779992064747503</v>
      </c>
      <c r="D35" s="2">
        <f t="shared" si="1"/>
        <v>66.988516226835117</v>
      </c>
      <c r="E35" s="2">
        <f t="shared" si="2"/>
        <v>90.366396032231478</v>
      </c>
      <c r="G35" s="2">
        <v>4</v>
      </c>
      <c r="H35" s="2">
        <f t="shared" si="3"/>
        <v>1.6541315806250327</v>
      </c>
      <c r="I35" s="2">
        <f t="shared" si="4"/>
        <v>3.9666833339294496</v>
      </c>
      <c r="J35" s="2">
        <f t="shared" si="5"/>
        <v>1.2799471360504213</v>
      </c>
    </row>
    <row r="36" spans="2:10" x14ac:dyDescent="0.3">
      <c r="B36" s="2">
        <v>3</v>
      </c>
      <c r="C36" s="2">
        <f t="shared" si="0"/>
        <v>12.894662446339145</v>
      </c>
      <c r="D36" s="2">
        <f t="shared" si="1"/>
        <v>45.740397903365789</v>
      </c>
      <c r="E36" s="2">
        <f t="shared" si="2"/>
        <v>53.039311997731097</v>
      </c>
      <c r="G36" s="2">
        <v>3</v>
      </c>
      <c r="H36" s="2">
        <f t="shared" si="3"/>
        <v>1.0489320240440372</v>
      </c>
      <c r="I36" s="2">
        <f t="shared" si="4"/>
        <v>13.772754192762946</v>
      </c>
      <c r="J36" s="2">
        <f t="shared" si="5"/>
        <v>2.2582743334130404</v>
      </c>
    </row>
    <row r="37" spans="2:10" x14ac:dyDescent="0.3">
      <c r="B37" s="2">
        <v>2</v>
      </c>
      <c r="C37" s="2">
        <f t="shared" si="0"/>
        <v>17.84969090791699</v>
      </c>
      <c r="D37" s="2">
        <f t="shared" si="1"/>
        <v>47.616356412993348</v>
      </c>
      <c r="E37" s="2">
        <f t="shared" si="2"/>
        <v>46.829611377967659</v>
      </c>
      <c r="G37" s="2">
        <v>2</v>
      </c>
      <c r="H37" s="2">
        <f t="shared" si="3"/>
        <v>2.2605472567779423</v>
      </c>
      <c r="I37" s="2">
        <f t="shared" si="4"/>
        <v>5.03443299146518</v>
      </c>
      <c r="J37" s="2">
        <f t="shared" si="5"/>
        <v>3.6726449665557332</v>
      </c>
    </row>
    <row r="38" spans="2:10" x14ac:dyDescent="0.3">
      <c r="B38" s="2">
        <v>1</v>
      </c>
      <c r="C38" s="2">
        <f t="shared" si="0"/>
        <v>57.26762154032307</v>
      </c>
      <c r="D38" s="2">
        <f t="shared" si="1"/>
        <v>59.717950466843199</v>
      </c>
      <c r="E38" s="2">
        <f t="shared" si="2"/>
        <v>79.329332119739206</v>
      </c>
      <c r="G38" s="2">
        <v>1</v>
      </c>
      <c r="H38" s="2">
        <f t="shared" si="3"/>
        <v>3.5299583208098051</v>
      </c>
      <c r="I38" s="2">
        <f t="shared" si="4"/>
        <v>9.2157667492758559</v>
      </c>
      <c r="J38" s="2">
        <f t="shared" si="5"/>
        <v>6.5685952762150084</v>
      </c>
    </row>
    <row r="39" spans="2:10" x14ac:dyDescent="0.3">
      <c r="C39" s="2"/>
      <c r="D39" s="2"/>
      <c r="E39" s="2"/>
    </row>
    <row r="40" spans="2:10" x14ac:dyDescent="0.3">
      <c r="C40" s="2"/>
      <c r="D40" s="2"/>
      <c r="E40" s="2"/>
    </row>
    <row r="41" spans="2:10" x14ac:dyDescent="0.3">
      <c r="C41" s="2"/>
      <c r="D41" s="2"/>
      <c r="E41" s="2"/>
    </row>
    <row r="42" spans="2:10" x14ac:dyDescent="0.3">
      <c r="C42" s="2"/>
      <c r="D42" s="2"/>
      <c r="E42" s="2"/>
    </row>
    <row r="43" spans="2:10" x14ac:dyDescent="0.3">
      <c r="C43" s="2"/>
      <c r="D43" s="2"/>
      <c r="E43" s="2"/>
    </row>
    <row r="44" spans="2:10" x14ac:dyDescent="0.3">
      <c r="C44" s="2"/>
      <c r="D44" s="2"/>
      <c r="E44" s="2"/>
    </row>
    <row r="45" spans="2:10" x14ac:dyDescent="0.3">
      <c r="C45" s="2"/>
      <c r="D45" s="2"/>
      <c r="E45" s="2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 1</vt:lpstr>
    </vt:vector>
  </TitlesOfParts>
  <Company>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holliger</dc:creator>
  <cp:lastModifiedBy>Emil Laust Kristoffersen</cp:lastModifiedBy>
  <dcterms:created xsi:type="dcterms:W3CDTF">2020-11-02T18:14:16Z</dcterms:created>
  <dcterms:modified xsi:type="dcterms:W3CDTF">2021-11-26T11:59:42Z</dcterms:modified>
</cp:coreProperties>
</file>